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109"/>
  <workbookPr/>
  <mc:AlternateContent xmlns:mc="http://schemas.openxmlformats.org/markup-compatibility/2006">
    <mc:Choice Requires="x15">
      <x15ac:absPath xmlns:x15ac="http://schemas.microsoft.com/office/spreadsheetml/2010/11/ac" url="/Users/dawnmaxwell/Desktop/"/>
    </mc:Choice>
  </mc:AlternateContent>
  <bookViews>
    <workbookView xWindow="0" yWindow="460" windowWidth="19180" windowHeight="6880"/>
  </bookViews>
  <sheets>
    <sheet name="SCHOOL HEALTH PROFS" sheetId="2" r:id="rId1"/>
  </sheets>
  <definedNames>
    <definedName name="_xlnm.Print_Area">#REF!</definedName>
  </definedNames>
  <calcPr calcId="162913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6" i="2" l="1"/>
  <c r="C37" i="2"/>
  <c r="C21" i="2"/>
  <c r="C31" i="2"/>
  <c r="C13" i="2"/>
  <c r="C3" i="2"/>
  <c r="D13" i="2"/>
  <c r="D21" i="2"/>
  <c r="D46" i="2"/>
  <c r="D37" i="2"/>
  <c r="E13" i="2"/>
  <c r="D3" i="2"/>
  <c r="D31" i="2"/>
  <c r="F13" i="2"/>
  <c r="E46" i="2"/>
  <c r="E37" i="2"/>
  <c r="E3" i="2"/>
  <c r="E21" i="2"/>
  <c r="F46" i="2"/>
  <c r="F37" i="2"/>
  <c r="F21" i="2"/>
  <c r="G13" i="2"/>
  <c r="F3" i="2"/>
  <c r="E31" i="2"/>
  <c r="G46" i="2"/>
  <c r="G37" i="2"/>
  <c r="G3" i="2"/>
  <c r="G21" i="2"/>
  <c r="H13" i="2"/>
  <c r="F31" i="2"/>
  <c r="G31" i="2"/>
  <c r="H21" i="2"/>
  <c r="I13" i="2"/>
  <c r="H3" i="2"/>
  <c r="H46" i="2"/>
  <c r="H37" i="2"/>
  <c r="H31" i="2"/>
  <c r="I46" i="2"/>
  <c r="I37" i="2"/>
  <c r="I21" i="2"/>
  <c r="J13" i="2"/>
  <c r="I3" i="2"/>
  <c r="I31" i="2"/>
  <c r="J46" i="2"/>
  <c r="J37" i="2"/>
  <c r="J21" i="2"/>
  <c r="K13" i="2"/>
  <c r="J3" i="2"/>
  <c r="K46" i="2"/>
  <c r="K37" i="2"/>
  <c r="K21" i="2"/>
  <c r="K3" i="2"/>
  <c r="L13" i="2"/>
  <c r="J31" i="2"/>
  <c r="L21" i="2"/>
  <c r="L46" i="2"/>
  <c r="L37" i="2"/>
  <c r="M13" i="2"/>
  <c r="L3" i="2"/>
  <c r="K31" i="2"/>
  <c r="M3" i="2"/>
  <c r="M46" i="2"/>
  <c r="M37" i="2"/>
  <c r="M21" i="2"/>
  <c r="N13" i="2"/>
  <c r="L31" i="2"/>
  <c r="N46" i="2"/>
  <c r="N37" i="2"/>
  <c r="N21" i="2"/>
  <c r="O13" i="2"/>
  <c r="N3" i="2"/>
  <c r="M31" i="2"/>
  <c r="N31" i="2"/>
  <c r="O46" i="2"/>
  <c r="O37" i="2"/>
  <c r="O3" i="2"/>
  <c r="O21" i="2"/>
  <c r="P13" i="2"/>
  <c r="P21" i="2"/>
  <c r="Q13" i="2"/>
  <c r="P46" i="2"/>
  <c r="P37" i="2"/>
  <c r="P3" i="2"/>
  <c r="O31" i="2"/>
  <c r="P31" i="2"/>
  <c r="R13" i="2"/>
  <c r="Q46" i="2"/>
  <c r="Q37" i="2"/>
  <c r="Q3" i="2"/>
  <c r="R46" i="2"/>
  <c r="R37" i="2"/>
  <c r="S13" i="2"/>
  <c r="R3" i="2"/>
  <c r="S46" i="2"/>
  <c r="S37" i="2"/>
  <c r="S3" i="2"/>
  <c r="T13" i="2"/>
  <c r="T46" i="2"/>
  <c r="T37" i="2"/>
  <c r="U13" i="2"/>
  <c r="T3" i="2"/>
  <c r="V13" i="2"/>
  <c r="U46" i="2"/>
  <c r="U37" i="2"/>
  <c r="U3" i="2"/>
  <c r="V46" i="2"/>
  <c r="V37" i="2"/>
  <c r="W13" i="2"/>
  <c r="V3" i="2"/>
  <c r="W46" i="2"/>
  <c r="W37" i="2"/>
  <c r="W3" i="2"/>
  <c r="Q21" i="2"/>
  <c r="Q31" i="2"/>
  <c r="R21" i="2"/>
  <c r="R31" i="2"/>
  <c r="S21" i="2"/>
  <c r="S31" i="2"/>
  <c r="T21" i="2"/>
  <c r="T31" i="2"/>
  <c r="U21" i="2"/>
  <c r="U31" i="2"/>
  <c r="V21" i="2"/>
  <c r="V31" i="2"/>
  <c r="W21" i="2"/>
  <c r="W31" i="2"/>
</calcChain>
</file>

<file path=xl/sharedStrings.xml><?xml version="1.0" encoding="utf-8"?>
<sst xmlns="http://schemas.openxmlformats.org/spreadsheetml/2006/main" count="123" uniqueCount="108">
  <si>
    <t>1996-1997</t>
  </si>
  <si>
    <t>1997-1998</t>
  </si>
  <si>
    <t>1998-1999</t>
  </si>
  <si>
    <t>1999-2000</t>
  </si>
  <si>
    <t>2000-2001</t>
  </si>
  <si>
    <t>2001-2002</t>
  </si>
  <si>
    <t>2002-2003</t>
  </si>
  <si>
    <t>2003-2004</t>
  </si>
  <si>
    <t>2004-2005</t>
  </si>
  <si>
    <t>2005-2006</t>
  </si>
  <si>
    <t>2006-2007</t>
  </si>
  <si>
    <t>2007-2008</t>
  </si>
  <si>
    <t>2008-2009</t>
  </si>
  <si>
    <t>2009-2010</t>
  </si>
  <si>
    <t>2010-2011</t>
  </si>
  <si>
    <t>2011-2012</t>
  </si>
  <si>
    <t>2012-2013</t>
  </si>
  <si>
    <t>2013-2014</t>
  </si>
  <si>
    <t>2014-2015</t>
  </si>
  <si>
    <t>2015-2016</t>
  </si>
  <si>
    <t>2016-2017</t>
  </si>
  <si>
    <t>2017-2018</t>
  </si>
  <si>
    <t>2018-2019</t>
  </si>
  <si>
    <t>2019-2020</t>
  </si>
  <si>
    <t>2020-2021</t>
  </si>
  <si>
    <t>2021-2022</t>
  </si>
  <si>
    <t>2022-2023</t>
  </si>
  <si>
    <t>NA</t>
  </si>
  <si>
    <t>SPRING BREAK</t>
  </si>
  <si>
    <t>3/21/20-3/29/20</t>
  </si>
  <si>
    <t>3/18/23-3/26/23</t>
  </si>
  <si>
    <t>03/27/21-4/04/21</t>
  </si>
  <si>
    <t>03/26/22-04/03/22</t>
  </si>
  <si>
    <t>FALL TERM LAST CLASS DAY</t>
  </si>
  <si>
    <t>SPRING TERM LAST CLASS DAY</t>
  </si>
  <si>
    <t>GRADUATION CEREMONY  EVENT DATE</t>
  </si>
  <si>
    <t>FALL TERM OFFICIAL CONFERRAL DATE</t>
  </si>
  <si>
    <t>SPRING TERM OFFICIAL CONFERRAL DATE</t>
  </si>
  <si>
    <t>SUMMER TERM LAST CLASS DAY</t>
  </si>
  <si>
    <t>SUMMER TERM OFFICIAL CONFERRAL DATE</t>
  </si>
  <si>
    <t>NEW YEAR'S HOLIDAY</t>
  </si>
  <si>
    <t>MARTIN LUTHER KING, JR., HOLIDAY</t>
  </si>
  <si>
    <t>11/26/20-11/29/20</t>
  </si>
  <si>
    <t>MEMORIAL DAY OBSERVED</t>
  </si>
  <si>
    <t>11/25/21-11/28/21</t>
  </si>
  <si>
    <t>INDEPENDENCE DAY OBSERVED</t>
  </si>
  <si>
    <t>LABOR DAY OBSERVED</t>
  </si>
  <si>
    <t>11/24/22-11/27/22</t>
  </si>
  <si>
    <t>THANKSGIVING HOLIDAY OBSERVED</t>
  </si>
  <si>
    <t>11/22/18-11/25/18</t>
  </si>
  <si>
    <t>3/9/19-3/17/19</t>
  </si>
  <si>
    <t>3/17/18-3/25/18</t>
  </si>
  <si>
    <t>11/28/19-12/1/19</t>
  </si>
  <si>
    <t xml:space="preserve">GRADE ROSTERS OPEN </t>
  </si>
  <si>
    <t>FINAL EXAMS</t>
  </si>
  <si>
    <t>GRADES DEADLINE FOR GRADUATING STUDENTS</t>
  </si>
  <si>
    <t>GRADES DEADLINE FOR NON-GRADUATING STUDENTS</t>
  </si>
  <si>
    <t>4/30/18-5/4/18</t>
  </si>
  <si>
    <t>DEADLINE TO FILE APPROVED THESIS FOR  SUMMER GRADUATION</t>
  </si>
  <si>
    <t>DEADLINE TO FILE APPROVED THESIS FOR  SPRING GRADUATION</t>
  </si>
  <si>
    <t>DEADLINE TO APPLY FOR GRADUTION FOR SPRING (CAMPUS SOLUTIONS)</t>
  </si>
  <si>
    <t>GRADUATION APPLICATION OPEN FOR SPRING (CAMPUS SOLUTIONS)</t>
  </si>
  <si>
    <t>Noon 8/10/18</t>
  </si>
  <si>
    <t>NEW STUDENT ORIENTATION</t>
  </si>
  <si>
    <t xml:space="preserve">  8/19/19</t>
  </si>
  <si>
    <t>GRADUATION APPLICATION OPEN FOR FALL (CAMPUS SOLUTIONS)</t>
  </si>
  <si>
    <t>DEADLINE TO APPLY FOR GRADUTION FOR FALL (CAMPUS SOLUTIONS)</t>
  </si>
  <si>
    <t>12/3/18-12/7/18</t>
  </si>
  <si>
    <t>NOON 12/7/18</t>
  </si>
  <si>
    <t>GRADUATION APPLICATION OPEN FOR SUMMER 2018 (CAMPUS SOLUTIONS)</t>
  </si>
  <si>
    <t>12/9/19-12/13/19</t>
  </si>
  <si>
    <t>12/7/20-12/11/20</t>
  </si>
  <si>
    <t>12/6/21-12/10/21</t>
  </si>
  <si>
    <t>12/5/22-12/9/22</t>
  </si>
  <si>
    <t>NOON 12/11/2020</t>
  </si>
  <si>
    <t>NOON 12/10/2021</t>
  </si>
  <si>
    <t>NOON 12/9/2022</t>
  </si>
  <si>
    <t>NOON 12/13/2019</t>
  </si>
  <si>
    <t>Noon 5/4/18</t>
  </si>
  <si>
    <t>NOON 5/3/2019</t>
  </si>
  <si>
    <t>NOON 5/1/2020</t>
  </si>
  <si>
    <t>NOON 5/7/2021</t>
  </si>
  <si>
    <t>NOON 5/6/2022</t>
  </si>
  <si>
    <t>NOON 5/5/2023</t>
  </si>
  <si>
    <t>Noon 8/9/2019</t>
  </si>
  <si>
    <t>Noon 8/7/2020</t>
  </si>
  <si>
    <t>Noon 8/6/2021</t>
  </si>
  <si>
    <t>Noon 8/5/2022</t>
  </si>
  <si>
    <t>Noon 8/4/2023</t>
  </si>
  <si>
    <t>EVENT</t>
  </si>
  <si>
    <t>TERM</t>
  </si>
  <si>
    <t xml:space="preserve">FALL </t>
  </si>
  <si>
    <t>SPRING</t>
  </si>
  <si>
    <t>SUMMER</t>
  </si>
  <si>
    <t>4/29/19 - 5/3/19</t>
  </si>
  <si>
    <t>4/27/20 - 5/1/20</t>
  </si>
  <si>
    <t>FALL TERM OFFICIAL CENSUS DATE; LAST DAY TO ADD/DROP</t>
  </si>
  <si>
    <t>FALL TERM FIRST CLASS DAY; TUITION AND FEE FINAL DUE DATE</t>
  </si>
  <si>
    <t>SPRING TERM OFFICIAL CENSUS DATE; LAST DAY TO ADD/DROP</t>
  </si>
  <si>
    <t>SUMMER TERM OFFICIAL CENSUS DATE; LAST DAY TO ADD/DROP</t>
  </si>
  <si>
    <t>SPRING TERM FIRST CLASS DAY; TUITION AND FEE FINAL DUE DATE</t>
  </si>
  <si>
    <t>SUMMER TERM FIRST CLASS DAY; TUITION AND FEE FINAL DUE DATE</t>
  </si>
  <si>
    <t>FINANCIAL AID DISBURSEMENT</t>
  </si>
  <si>
    <t>416/2021</t>
  </si>
  <si>
    <t>5/3/21 - 5/7/21</t>
  </si>
  <si>
    <t>5/2/22 - 5/6/22</t>
  </si>
  <si>
    <t>5/1/23 - 5/5/23</t>
  </si>
  <si>
    <t>No Spring Orientation Held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</si>
</sst>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/dd/yyyy"/>
  </numFmts>
  <fonts count="8" x14ac:knownFonts="1">
    <font>
      <sz val="12"/>
      <name val="Arial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48"/>
      <name val="Calibri"/>
      <family val="2"/>
      <scheme val="minor"/>
    </font>
    <font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249977111117893"/>
        <bgColor indexed="64"/>
      </patternFill>
    </fill>
  </fills>
  <borders count="18">
    <border>
      <left/>
      <right/>
      <top/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/>
      <right/>
      <top style="double">
        <color indexed="8"/>
      </top>
      <bottom/>
      <diagonal/>
    </border>
    <border>
      <left style="thin">
        <color indexed="8"/>
      </left>
      <right style="thin">
        <color auto="1"/>
      </right>
      <top style="double">
        <color indexed="8"/>
      </top>
      <bottom/>
      <diagonal/>
    </border>
    <border>
      <left style="thin">
        <color auto="1"/>
      </left>
      <right style="thin">
        <color auto="1"/>
      </right>
      <top style="double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double">
        <color indexed="8"/>
      </top>
      <bottom/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3" borderId="1" xfId="0" applyNumberFormat="1" applyFont="1" applyFill="1" applyBorder="1" applyAlignment="1" applyProtection="1">
      <alignment horizontal="center" vertical="center" wrapText="1"/>
    </xf>
    <xf numFmtId="0" fontId="1" fillId="3" borderId="2" xfId="0" applyNumberFormat="1" applyFont="1" applyFill="1" applyBorder="1" applyAlignment="1" applyProtection="1">
      <alignment horizontal="center" vertical="center" wrapText="1"/>
    </xf>
    <xf numFmtId="0" fontId="1" fillId="3" borderId="8" xfId="0" applyNumberFormat="1" applyFont="1" applyFill="1" applyBorder="1" applyAlignment="1" applyProtection="1">
      <alignment horizontal="center" vertical="center" wrapText="1"/>
    </xf>
    <xf numFmtId="0" fontId="1" fillId="3" borderId="9" xfId="0" applyNumberFormat="1" applyFont="1" applyFill="1" applyBorder="1" applyAlignment="1" applyProtection="1">
      <alignment horizontal="center" vertical="center" wrapText="1"/>
    </xf>
    <xf numFmtId="0" fontId="1" fillId="3" borderId="7" xfId="0" applyNumberFormat="1" applyFont="1" applyFill="1" applyBorder="1" applyAlignment="1" applyProtection="1">
      <alignment horizontal="center" vertical="center" wrapText="1"/>
    </xf>
    <xf numFmtId="0" fontId="1" fillId="3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Alignment="1" applyProtection="1">
      <alignment horizontal="center" vertical="center" wrapText="1"/>
    </xf>
    <xf numFmtId="164" fontId="2" fillId="0" borderId="4" xfId="0" applyNumberFormat="1" applyFont="1" applyFill="1" applyBorder="1" applyAlignment="1" applyProtection="1">
      <alignment horizontal="center" vertical="center" wrapText="1"/>
    </xf>
    <xf numFmtId="164" fontId="2" fillId="0" borderId="5" xfId="0" applyNumberFormat="1" applyFont="1" applyFill="1" applyBorder="1" applyAlignment="1" applyProtection="1">
      <alignment horizontal="center" vertical="center" wrapText="1"/>
    </xf>
    <xf numFmtId="164" fontId="2" fillId="0" borderId="6" xfId="0" applyNumberFormat="1" applyFont="1" applyFill="1" applyBorder="1" applyAlignment="1" applyProtection="1">
      <alignment horizontal="center" vertical="center" wrapText="1"/>
    </xf>
    <xf numFmtId="164" fontId="2" fillId="0" borderId="10" xfId="0" applyNumberFormat="1" applyFont="1" applyFill="1" applyBorder="1" applyAlignment="1" applyProtection="1">
      <alignment horizontal="center" vertical="center" wrapText="1"/>
    </xf>
    <xf numFmtId="164" fontId="2" fillId="0" borderId="0" xfId="0" applyNumberFormat="1" applyFont="1" applyFill="1" applyBorder="1" applyAlignment="1" applyProtection="1">
      <alignment horizontal="center" vertical="center" wrapText="1"/>
    </xf>
    <xf numFmtId="164" fontId="3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Alignment="1" applyProtection="1">
      <alignment horizontal="center" vertical="center" wrapText="1"/>
    </xf>
    <xf numFmtId="164" fontId="2" fillId="4" borderId="4" xfId="0" applyNumberFormat="1" applyFont="1" applyFill="1" applyBorder="1" applyAlignment="1" applyProtection="1">
      <alignment horizontal="center" vertical="center" wrapText="1"/>
    </xf>
    <xf numFmtId="164" fontId="2" fillId="4" borderId="5" xfId="0" applyNumberFormat="1" applyFont="1" applyFill="1" applyBorder="1" applyAlignment="1" applyProtection="1">
      <alignment horizontal="center" vertical="center" wrapText="1"/>
    </xf>
    <xf numFmtId="164" fontId="2" fillId="4" borderId="6" xfId="0" applyNumberFormat="1" applyFont="1" applyFill="1" applyBorder="1" applyAlignment="1" applyProtection="1">
      <alignment horizontal="center" vertical="center" wrapText="1"/>
    </xf>
    <xf numFmtId="164" fontId="2" fillId="4" borderId="10" xfId="0" applyNumberFormat="1" applyFont="1" applyFill="1" applyBorder="1" applyAlignment="1" applyProtection="1">
      <alignment horizontal="center" vertical="center" wrapText="1"/>
    </xf>
    <xf numFmtId="164" fontId="2" fillId="4" borderId="0" xfId="0" applyNumberFormat="1" applyFont="1" applyFill="1" applyBorder="1" applyAlignment="1" applyProtection="1">
      <alignment horizontal="center" vertical="center" wrapText="1"/>
    </xf>
    <xf numFmtId="164" fontId="3" fillId="0" borderId="4" xfId="0" applyNumberFormat="1" applyFont="1" applyFill="1" applyBorder="1" applyAlignment="1" applyProtection="1">
      <alignment horizontal="center" vertical="center" wrapText="1"/>
    </xf>
    <xf numFmtId="0" fontId="2" fillId="0" borderId="11" xfId="0" applyNumberFormat="1" applyFont="1" applyFill="1" applyBorder="1" applyAlignment="1" applyProtection="1">
      <alignment horizontal="center" vertical="center" wrapText="1"/>
    </xf>
    <xf numFmtId="164" fontId="2" fillId="0" borderId="11" xfId="0" applyNumberFormat="1" applyFont="1" applyFill="1" applyBorder="1" applyAlignment="1" applyProtection="1">
      <alignment horizontal="center" vertical="center" wrapText="1"/>
    </xf>
    <xf numFmtId="164" fontId="5" fillId="0" borderId="6" xfId="0" applyNumberFormat="1" applyFont="1" applyFill="1" applyBorder="1" applyAlignment="1" applyProtection="1">
      <alignment horizontal="center" vertical="center" wrapText="1"/>
    </xf>
    <xf numFmtId="164" fontId="5" fillId="0" borderId="10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Alignment="1" applyProtection="1">
      <alignment horizontal="center" vertical="center" wrapText="1"/>
    </xf>
    <xf numFmtId="164" fontId="2" fillId="2" borderId="5" xfId="0" applyNumberFormat="1" applyFont="1" applyFill="1" applyBorder="1" applyAlignment="1" applyProtection="1">
      <alignment horizontal="center" vertical="center" wrapText="1"/>
    </xf>
    <xf numFmtId="164" fontId="5" fillId="4" borderId="6" xfId="0" applyNumberFormat="1" applyFont="1" applyFill="1" applyBorder="1" applyAlignment="1" applyProtection="1">
      <alignment horizontal="center" vertical="center" wrapText="1"/>
    </xf>
    <xf numFmtId="164" fontId="4" fillId="4" borderId="4" xfId="0" applyNumberFormat="1" applyFont="1" applyFill="1" applyBorder="1" applyAlignment="1" applyProtection="1">
      <alignment horizontal="center" vertical="center" wrapText="1"/>
    </xf>
    <xf numFmtId="164" fontId="4" fillId="4" borderId="5" xfId="0" applyNumberFormat="1" applyFont="1" applyFill="1" applyBorder="1" applyAlignment="1" applyProtection="1">
      <alignment horizontal="center" vertical="center" wrapText="1"/>
    </xf>
    <xf numFmtId="164" fontId="4" fillId="4" borderId="6" xfId="0" applyNumberFormat="1" applyFont="1" applyFill="1" applyBorder="1" applyAlignment="1" applyProtection="1">
      <alignment horizontal="center" vertical="center" wrapText="1"/>
    </xf>
    <xf numFmtId="164" fontId="4" fillId="4" borderId="10" xfId="0" applyNumberFormat="1" applyFont="1" applyFill="1" applyBorder="1" applyAlignment="1" applyProtection="1">
      <alignment horizontal="center" vertical="center" wrapText="1"/>
    </xf>
    <xf numFmtId="164" fontId="4" fillId="4" borderId="0" xfId="0" applyNumberFormat="1" applyFont="1" applyFill="1" applyBorder="1" applyAlignment="1" applyProtection="1">
      <alignment horizontal="center" vertical="center" wrapText="1"/>
    </xf>
    <xf numFmtId="164" fontId="2" fillId="2" borderId="13" xfId="0" applyNumberFormat="1" applyFont="1" applyFill="1" applyBorder="1" applyAlignment="1" applyProtection="1">
      <alignment vertical="center" wrapText="1"/>
    </xf>
    <xf numFmtId="0" fontId="2" fillId="2" borderId="11" xfId="0" applyNumberFormat="1" applyFont="1" applyFill="1" applyBorder="1" applyAlignment="1" applyProtection="1">
      <alignment horizontal="center" vertical="center" wrapText="1"/>
    </xf>
    <xf numFmtId="0" fontId="2" fillId="0" borderId="10" xfId="0" applyNumberFormat="1" applyFont="1" applyFill="1" applyBorder="1" applyAlignment="1" applyProtection="1">
      <alignment horizontal="center" vertical="center" wrapText="1"/>
    </xf>
    <xf numFmtId="14" fontId="5" fillId="0" borderId="10" xfId="0" applyNumberFormat="1" applyFont="1" applyFill="1" applyBorder="1" applyAlignment="1" applyProtection="1">
      <alignment horizontal="center" vertical="center" wrapText="1"/>
    </xf>
    <xf numFmtId="0" fontId="1" fillId="3" borderId="14" xfId="0" applyNumberFormat="1" applyFont="1" applyFill="1" applyBorder="1" applyAlignment="1" applyProtection="1">
      <alignment horizontal="center" vertical="center" wrapText="1"/>
    </xf>
    <xf numFmtId="0" fontId="2" fillId="0" borderId="12" xfId="0" applyNumberFormat="1" applyFont="1" applyFill="1" applyBorder="1" applyAlignment="1" applyProtection="1">
      <alignment horizontal="center" vertical="center" wrapText="1"/>
    </xf>
    <xf numFmtId="0" fontId="4" fillId="4" borderId="0" xfId="0" applyNumberFormat="1" applyFont="1" applyFill="1" applyBorder="1" applyAlignment="1" applyProtection="1">
      <alignment horizontal="center" vertical="center" wrapText="1"/>
    </xf>
    <xf numFmtId="0" fontId="2" fillId="4" borderId="0" xfId="0" applyNumberFormat="1" applyFont="1" applyFill="1" applyBorder="1" applyAlignment="1" applyProtection="1">
      <alignment horizontal="center" vertical="center" wrapText="1"/>
    </xf>
    <xf numFmtId="14" fontId="2" fillId="0" borderId="10" xfId="0" applyNumberFormat="1" applyFont="1" applyFill="1" applyBorder="1" applyAlignment="1" applyProtection="1">
      <alignment horizontal="center" vertical="center" wrapText="1"/>
    </xf>
    <xf numFmtId="0" fontId="7" fillId="0" borderId="10" xfId="0" applyFont="1" applyFill="1" applyBorder="1" applyAlignment="1">
      <alignment horizontal="center" vertical="center"/>
    </xf>
    <xf numFmtId="14" fontId="2" fillId="0" borderId="11" xfId="0" applyNumberFormat="1" applyFont="1" applyFill="1" applyBorder="1" applyAlignment="1" applyProtection="1">
      <alignment horizontal="center" vertical="center" wrapText="1"/>
    </xf>
    <xf numFmtId="14" fontId="2" fillId="0" borderId="10" xfId="0" applyNumberFormat="1" applyFont="1" applyBorder="1" applyAlignment="1">
      <alignment horizontal="center"/>
    </xf>
    <xf numFmtId="0" fontId="6" fillId="0" borderId="11" xfId="0" applyNumberFormat="1" applyFont="1" applyFill="1" applyBorder="1" applyAlignment="1" applyProtection="1">
      <alignment horizontal="center" vertical="center" textRotation="90" wrapText="1"/>
    </xf>
    <xf numFmtId="164" fontId="2" fillId="0" borderId="15" xfId="0" applyNumberFormat="1" applyFont="1" applyFill="1" applyBorder="1" applyAlignment="1" applyProtection="1">
      <alignment horizontal="center" vertical="center" wrapText="1"/>
    </xf>
    <xf numFmtId="164" fontId="2" fillId="0" borderId="16" xfId="0" applyNumberFormat="1" applyFont="1" applyFill="1" applyBorder="1" applyAlignment="1" applyProtection="1">
      <alignment horizontal="center" vertical="center" wrapText="1"/>
    </xf>
    <xf numFmtId="164" fontId="2" fillId="0" borderId="17" xfId="0" applyNumberFormat="1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7"/>
  <sheetViews>
    <sheetView tabSelected="1" workbookViewId="0">
      <selection activeCell="AA23" sqref="AA23"/>
    </sheetView>
  </sheetViews>
  <sheetFormatPr baseColWidth="10" defaultColWidth="10.7109375" defaultRowHeight="16" x14ac:dyDescent="0.2"/>
  <cols>
    <col min="2" max="2" width="32" style="39" customWidth="1"/>
    <col min="3" max="19" width="10.7109375" style="7" hidden="1" customWidth="1"/>
    <col min="20" max="23" width="0" style="7" hidden="1" customWidth="1"/>
    <col min="24" max="24" width="15.28515625" style="7" hidden="1" customWidth="1"/>
    <col min="25" max="25" width="15.28515625" style="26" customWidth="1"/>
    <col min="26" max="26" width="15.7109375" style="7" customWidth="1"/>
    <col min="27" max="27" width="15.140625" style="7" customWidth="1"/>
    <col min="28" max="28" width="15.42578125" style="7" customWidth="1"/>
    <col min="29" max="29" width="15" style="7" customWidth="1"/>
    <col min="30" max="16384" width="10.7109375" style="7"/>
  </cols>
  <sheetData>
    <row r="1" spans="1:32" ht="17" thickTop="1" x14ac:dyDescent="0.2">
      <c r="A1" s="38" t="s">
        <v>90</v>
      </c>
      <c r="B1" s="38" t="s">
        <v>89</v>
      </c>
      <c r="C1" s="1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  <c r="R1" s="2" t="s">
        <v>15</v>
      </c>
      <c r="S1" s="2" t="s">
        <v>16</v>
      </c>
      <c r="T1" s="2" t="s">
        <v>17</v>
      </c>
      <c r="U1" s="2" t="s">
        <v>18</v>
      </c>
      <c r="V1" s="2" t="s">
        <v>19</v>
      </c>
      <c r="W1" s="2" t="s">
        <v>20</v>
      </c>
      <c r="X1" s="2" t="s">
        <v>21</v>
      </c>
      <c r="Y1" s="3" t="s">
        <v>22</v>
      </c>
      <c r="Z1" s="4" t="s">
        <v>23</v>
      </c>
      <c r="AA1" s="5" t="s">
        <v>24</v>
      </c>
      <c r="AB1" s="2" t="s">
        <v>25</v>
      </c>
      <c r="AC1" s="6" t="s">
        <v>26</v>
      </c>
    </row>
    <row r="2" spans="1:32" x14ac:dyDescent="0.2">
      <c r="A2" s="46" t="s">
        <v>91</v>
      </c>
      <c r="B2" s="36" t="s">
        <v>102</v>
      </c>
      <c r="X2" s="35"/>
      <c r="Y2" s="37">
        <v>43325</v>
      </c>
      <c r="Z2" s="42">
        <v>43689</v>
      </c>
      <c r="AA2" s="44">
        <v>44053</v>
      </c>
      <c r="AB2" s="42">
        <v>44417</v>
      </c>
      <c r="AC2" s="42">
        <v>44781</v>
      </c>
    </row>
    <row r="3" spans="1:32" ht="32" x14ac:dyDescent="0.2">
      <c r="A3" s="46"/>
      <c r="B3" s="39" t="s">
        <v>97</v>
      </c>
      <c r="C3" s="8">
        <f t="shared" ref="C3:T3" si="0">C13-123</f>
        <v>35296</v>
      </c>
      <c r="D3" s="9">
        <f t="shared" si="0"/>
        <v>35660</v>
      </c>
      <c r="E3" s="9">
        <f t="shared" si="0"/>
        <v>36024</v>
      </c>
      <c r="F3" s="9">
        <f t="shared" si="0"/>
        <v>36388</v>
      </c>
      <c r="G3" s="9">
        <f t="shared" si="0"/>
        <v>36752</v>
      </c>
      <c r="H3" s="9">
        <f t="shared" si="0"/>
        <v>37123</v>
      </c>
      <c r="I3" s="9">
        <f t="shared" si="0"/>
        <v>37487</v>
      </c>
      <c r="J3" s="9">
        <f t="shared" si="0"/>
        <v>37851</v>
      </c>
      <c r="K3" s="9">
        <f t="shared" si="0"/>
        <v>38215</v>
      </c>
      <c r="L3" s="9">
        <f t="shared" si="0"/>
        <v>38579</v>
      </c>
      <c r="M3" s="9">
        <f t="shared" si="0"/>
        <v>38943</v>
      </c>
      <c r="N3" s="9">
        <f t="shared" si="0"/>
        <v>39307</v>
      </c>
      <c r="O3" s="9">
        <f t="shared" si="0"/>
        <v>39678</v>
      </c>
      <c r="P3" s="9">
        <f t="shared" si="0"/>
        <v>40042</v>
      </c>
      <c r="Q3" s="9">
        <f t="shared" si="0"/>
        <v>40406</v>
      </c>
      <c r="R3" s="9">
        <f t="shared" si="0"/>
        <v>40770</v>
      </c>
      <c r="S3" s="9">
        <f t="shared" si="0"/>
        <v>41134</v>
      </c>
      <c r="T3" s="9">
        <f t="shared" si="0"/>
        <v>41498</v>
      </c>
      <c r="U3" s="9">
        <f>U13-129</f>
        <v>41856</v>
      </c>
      <c r="V3" s="9">
        <f>V13-129</f>
        <v>42227</v>
      </c>
      <c r="W3" s="9">
        <f>W13-129</f>
        <v>42591</v>
      </c>
      <c r="X3" s="34"/>
      <c r="Y3" s="24">
        <v>43332</v>
      </c>
      <c r="Z3" s="43" t="s">
        <v>64</v>
      </c>
      <c r="AA3" s="12">
        <v>44060</v>
      </c>
      <c r="AB3" s="9">
        <v>44424</v>
      </c>
      <c r="AC3" s="10">
        <v>44788</v>
      </c>
    </row>
    <row r="4" spans="1:32" x14ac:dyDescent="0.2">
      <c r="A4" s="46"/>
      <c r="B4" s="39" t="s">
        <v>63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34"/>
      <c r="Y4" s="24">
        <v>43332</v>
      </c>
      <c r="Z4" s="43" t="s">
        <v>64</v>
      </c>
      <c r="AA4" s="12">
        <v>44060</v>
      </c>
      <c r="AB4" s="9">
        <v>44424</v>
      </c>
      <c r="AC4" s="10">
        <v>44788</v>
      </c>
    </row>
    <row r="5" spans="1:32" ht="32" x14ac:dyDescent="0.2">
      <c r="A5" s="46"/>
      <c r="B5" s="39" t="s">
        <v>65</v>
      </c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34"/>
      <c r="Y5" s="24">
        <v>43332</v>
      </c>
      <c r="Z5" s="43" t="s">
        <v>64</v>
      </c>
      <c r="AA5" s="12">
        <v>44060</v>
      </c>
      <c r="AB5" s="9">
        <v>44424</v>
      </c>
      <c r="AC5" s="10">
        <v>44788</v>
      </c>
    </row>
    <row r="6" spans="1:32" ht="32" x14ac:dyDescent="0.2">
      <c r="A6" s="46"/>
      <c r="B6" s="39" t="s">
        <v>96</v>
      </c>
      <c r="C6" s="8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34"/>
      <c r="Y6" s="24">
        <v>43348</v>
      </c>
      <c r="Z6" s="11">
        <v>43712</v>
      </c>
      <c r="AA6" s="12">
        <v>44075</v>
      </c>
      <c r="AB6" s="9">
        <v>44439</v>
      </c>
      <c r="AC6" s="10">
        <v>44803</v>
      </c>
    </row>
    <row r="7" spans="1:32" x14ac:dyDescent="0.2">
      <c r="A7" s="46"/>
      <c r="B7" s="39" t="s">
        <v>46</v>
      </c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34"/>
      <c r="Y7" s="24">
        <v>43346</v>
      </c>
      <c r="Z7" s="11">
        <v>43710</v>
      </c>
      <c r="AA7" s="12">
        <v>44081</v>
      </c>
      <c r="AB7" s="9">
        <v>44445</v>
      </c>
      <c r="AC7" s="10">
        <v>44809</v>
      </c>
    </row>
    <row r="8" spans="1:32" ht="54.75" customHeight="1" x14ac:dyDescent="0.2">
      <c r="A8" s="46"/>
      <c r="B8" s="39" t="s">
        <v>66</v>
      </c>
      <c r="C8" s="8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27"/>
      <c r="Y8" s="24">
        <v>43392</v>
      </c>
      <c r="Z8" s="11">
        <v>43756</v>
      </c>
      <c r="AA8" s="12">
        <v>44120</v>
      </c>
      <c r="AB8" s="9">
        <v>44484</v>
      </c>
      <c r="AC8" s="10">
        <v>44848</v>
      </c>
    </row>
    <row r="9" spans="1:32" x14ac:dyDescent="0.2">
      <c r="A9" s="46"/>
      <c r="B9" s="39" t="s">
        <v>48</v>
      </c>
      <c r="C9" s="8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34"/>
      <c r="Y9" s="24" t="s">
        <v>49</v>
      </c>
      <c r="Z9" s="11" t="s">
        <v>52</v>
      </c>
      <c r="AA9" s="12" t="s">
        <v>42</v>
      </c>
      <c r="AB9" s="9" t="s">
        <v>44</v>
      </c>
      <c r="AC9" s="10" t="s">
        <v>47</v>
      </c>
    </row>
    <row r="10" spans="1:32" ht="32" x14ac:dyDescent="0.2">
      <c r="A10" s="46"/>
      <c r="B10" s="39" t="s">
        <v>59</v>
      </c>
      <c r="C10" s="8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34"/>
      <c r="Y10" s="10">
        <v>43427</v>
      </c>
      <c r="Z10" s="11">
        <v>43789</v>
      </c>
      <c r="AA10" s="12">
        <v>44155</v>
      </c>
      <c r="AB10" s="9">
        <v>44519</v>
      </c>
      <c r="AC10" s="10">
        <v>44883</v>
      </c>
    </row>
    <row r="11" spans="1:32" ht="54.75" customHeight="1" x14ac:dyDescent="0.2">
      <c r="A11" s="46"/>
      <c r="B11" s="39" t="s">
        <v>53</v>
      </c>
      <c r="C11" s="8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27"/>
      <c r="Y11" s="24">
        <v>43430</v>
      </c>
      <c r="Z11" s="11">
        <v>43794</v>
      </c>
      <c r="AA11" s="12">
        <v>44158</v>
      </c>
      <c r="AB11" s="9">
        <v>44522</v>
      </c>
      <c r="AC11" s="10">
        <v>44886</v>
      </c>
    </row>
    <row r="12" spans="1:32" ht="54.75" customHeight="1" x14ac:dyDescent="0.2">
      <c r="A12" s="46"/>
      <c r="B12" s="39" t="s">
        <v>54</v>
      </c>
      <c r="C12" s="8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27"/>
      <c r="Y12" s="24" t="s">
        <v>67</v>
      </c>
      <c r="Z12" s="11" t="s">
        <v>70</v>
      </c>
      <c r="AA12" s="12" t="s">
        <v>71</v>
      </c>
      <c r="AB12" s="9" t="s">
        <v>72</v>
      </c>
      <c r="AC12" s="10" t="s">
        <v>73</v>
      </c>
    </row>
    <row r="13" spans="1:32" x14ac:dyDescent="0.2">
      <c r="A13" s="46"/>
      <c r="B13" s="39" t="s">
        <v>33</v>
      </c>
      <c r="C13" s="8">
        <f>DATE(96,12,20)</f>
        <v>35419</v>
      </c>
      <c r="D13" s="9">
        <f>C13+364</f>
        <v>35783</v>
      </c>
      <c r="E13" s="9">
        <f>D13+364</f>
        <v>36147</v>
      </c>
      <c r="F13" s="9">
        <f>E13+364</f>
        <v>36511</v>
      </c>
      <c r="G13" s="9">
        <f>F13+364</f>
        <v>36875</v>
      </c>
      <c r="H13" s="9">
        <f>G13+371</f>
        <v>37246</v>
      </c>
      <c r="I13" s="9">
        <f t="shared" ref="I13:N13" si="1">H13+364</f>
        <v>37610</v>
      </c>
      <c r="J13" s="9">
        <f t="shared" si="1"/>
        <v>37974</v>
      </c>
      <c r="K13" s="9">
        <f t="shared" si="1"/>
        <v>38338</v>
      </c>
      <c r="L13" s="9">
        <f t="shared" si="1"/>
        <v>38702</v>
      </c>
      <c r="M13" s="9">
        <f t="shared" si="1"/>
        <v>39066</v>
      </c>
      <c r="N13" s="9">
        <f t="shared" si="1"/>
        <v>39430</v>
      </c>
      <c r="O13" s="9">
        <f>N13+371</f>
        <v>39801</v>
      </c>
      <c r="P13" s="9">
        <f t="shared" ref="P13:U13" si="2">O13+364</f>
        <v>40165</v>
      </c>
      <c r="Q13" s="9">
        <f t="shared" si="2"/>
        <v>40529</v>
      </c>
      <c r="R13" s="9">
        <f t="shared" si="2"/>
        <v>40893</v>
      </c>
      <c r="S13" s="9">
        <f t="shared" si="2"/>
        <v>41257</v>
      </c>
      <c r="T13" s="9">
        <f t="shared" si="2"/>
        <v>41621</v>
      </c>
      <c r="U13" s="9">
        <f t="shared" si="2"/>
        <v>41985</v>
      </c>
      <c r="V13" s="9">
        <f>U13+371</f>
        <v>42356</v>
      </c>
      <c r="W13" s="9">
        <f>V13+364</f>
        <v>42720</v>
      </c>
      <c r="X13" s="34"/>
      <c r="Y13" s="24">
        <v>43441</v>
      </c>
      <c r="Z13" s="11">
        <v>43812</v>
      </c>
      <c r="AA13" s="12">
        <v>44176</v>
      </c>
      <c r="AB13" s="9">
        <v>44540</v>
      </c>
      <c r="AC13" s="10">
        <v>44904</v>
      </c>
      <c r="AF13" s="15"/>
    </row>
    <row r="14" spans="1:32" x14ac:dyDescent="0.2">
      <c r="A14" s="46"/>
      <c r="B14" s="39" t="s">
        <v>36</v>
      </c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34"/>
      <c r="Y14" s="24">
        <v>43441</v>
      </c>
      <c r="Z14" s="11">
        <v>43812</v>
      </c>
      <c r="AA14" s="12">
        <v>44176</v>
      </c>
      <c r="AB14" s="9">
        <v>44540</v>
      </c>
      <c r="AC14" s="10">
        <v>44904</v>
      </c>
    </row>
    <row r="15" spans="1:32" ht="32" x14ac:dyDescent="0.2">
      <c r="A15" s="46"/>
      <c r="B15" s="39" t="s">
        <v>55</v>
      </c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27"/>
      <c r="Y15" s="24" t="s">
        <v>68</v>
      </c>
      <c r="Z15" s="11" t="s">
        <v>77</v>
      </c>
      <c r="AA15" s="12" t="s">
        <v>74</v>
      </c>
      <c r="AB15" s="9" t="s">
        <v>75</v>
      </c>
      <c r="AC15" s="10" t="s">
        <v>76</v>
      </c>
    </row>
    <row r="16" spans="1:32" x14ac:dyDescent="0.2">
      <c r="A16" s="46"/>
      <c r="B16" s="39" t="s">
        <v>35</v>
      </c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34"/>
      <c r="Y16" s="24">
        <v>43443</v>
      </c>
      <c r="Z16" s="45">
        <v>43814</v>
      </c>
      <c r="AA16" s="45">
        <v>44178</v>
      </c>
      <c r="AB16" s="45">
        <v>44542</v>
      </c>
      <c r="AC16" s="45">
        <v>44906</v>
      </c>
    </row>
    <row r="17" spans="1:29" ht="32" x14ac:dyDescent="0.2">
      <c r="A17" s="46"/>
      <c r="B17" s="39" t="s">
        <v>56</v>
      </c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27"/>
      <c r="Y17" s="24">
        <v>43455</v>
      </c>
      <c r="Z17" s="23">
        <v>43826</v>
      </c>
      <c r="AA17" s="12">
        <v>44193</v>
      </c>
      <c r="AB17" s="9">
        <v>44557</v>
      </c>
      <c r="AC17" s="10">
        <v>44918</v>
      </c>
    </row>
    <row r="18" spans="1:29" x14ac:dyDescent="0.2">
      <c r="A18" s="41"/>
      <c r="B18" s="40"/>
      <c r="C18" s="29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1"/>
      <c r="Z18" s="32"/>
      <c r="AA18" s="33"/>
      <c r="AB18" s="30"/>
      <c r="AC18" s="31"/>
    </row>
    <row r="19" spans="1:29" x14ac:dyDescent="0.2">
      <c r="A19" s="46" t="s">
        <v>92</v>
      </c>
      <c r="B19" s="36" t="s">
        <v>102</v>
      </c>
      <c r="X19" s="22"/>
      <c r="Y19" s="37">
        <v>43465</v>
      </c>
      <c r="Z19" s="42">
        <v>43829</v>
      </c>
      <c r="AA19" s="42">
        <v>43469</v>
      </c>
      <c r="AB19" s="42">
        <v>43468</v>
      </c>
      <c r="AC19" s="42">
        <v>43467</v>
      </c>
    </row>
    <row r="20" spans="1:29" s="15" customFormat="1" x14ac:dyDescent="0.2">
      <c r="A20" s="46"/>
      <c r="B20" s="39" t="s">
        <v>40</v>
      </c>
      <c r="C20" s="21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24">
        <v>43101</v>
      </c>
      <c r="Y20" s="24">
        <v>43466</v>
      </c>
      <c r="Z20" s="11">
        <v>43831</v>
      </c>
      <c r="AA20" s="12">
        <v>44197</v>
      </c>
      <c r="AB20" s="9">
        <v>44562</v>
      </c>
      <c r="AC20" s="10">
        <v>44927</v>
      </c>
    </row>
    <row r="21" spans="1:29" ht="38.25" customHeight="1" x14ac:dyDescent="0.2">
      <c r="A21" s="46"/>
      <c r="B21" s="39" t="s">
        <v>100</v>
      </c>
      <c r="C21" s="8">
        <f>DATE(97,1,6)</f>
        <v>35436</v>
      </c>
      <c r="D21" s="9">
        <f>D13+17</f>
        <v>35800</v>
      </c>
      <c r="E21" s="9">
        <f>E13+17</f>
        <v>36164</v>
      </c>
      <c r="F21" s="9">
        <f>F13+17</f>
        <v>36528</v>
      </c>
      <c r="G21" s="9">
        <f>G13+18</f>
        <v>36893</v>
      </c>
      <c r="H21" s="9">
        <f>H13+17</f>
        <v>37263</v>
      </c>
      <c r="I21" s="9">
        <f>I13+17</f>
        <v>37627</v>
      </c>
      <c r="J21" s="9">
        <f>J13+17</f>
        <v>37991</v>
      </c>
      <c r="K21" s="9">
        <f>K13+17</f>
        <v>38355</v>
      </c>
      <c r="L21" s="9">
        <f>L13+17</f>
        <v>38719</v>
      </c>
      <c r="M21" s="9">
        <f>M13+18</f>
        <v>39084</v>
      </c>
      <c r="N21" s="9">
        <f>N13+24</f>
        <v>39454</v>
      </c>
      <c r="O21" s="9">
        <f>O13+17</f>
        <v>39818</v>
      </c>
      <c r="P21" s="9">
        <f>P13+17</f>
        <v>40182</v>
      </c>
      <c r="Q21" s="9" t="e">
        <f>#REF!</f>
        <v>#REF!</v>
      </c>
      <c r="R21" s="9" t="e">
        <f>#REF!</f>
        <v>#REF!</v>
      </c>
      <c r="S21" s="9" t="e">
        <f>#REF!+1</f>
        <v>#REF!</v>
      </c>
      <c r="T21" s="9" t="e">
        <f>#REF!</f>
        <v>#REF!</v>
      </c>
      <c r="U21" s="9" t="e">
        <f>#REF!</f>
        <v>#REF!</v>
      </c>
      <c r="V21" s="9" t="e">
        <f>#REF!</f>
        <v>#REF!</v>
      </c>
      <c r="W21" s="9" t="e">
        <f>#REF!</f>
        <v>#REF!</v>
      </c>
      <c r="X21" s="9">
        <v>43108</v>
      </c>
      <c r="Y21" s="10">
        <v>43472</v>
      </c>
      <c r="Z21" s="11">
        <v>43836</v>
      </c>
      <c r="AA21" s="12">
        <v>44207</v>
      </c>
      <c r="AB21" s="9">
        <v>44571</v>
      </c>
      <c r="AC21" s="10">
        <v>44935</v>
      </c>
    </row>
    <row r="22" spans="1:29" ht="38.25" customHeight="1" x14ac:dyDescent="0.2">
      <c r="A22" s="46"/>
      <c r="B22" s="39" t="s">
        <v>63</v>
      </c>
      <c r="C22" s="8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 t="s">
        <v>27</v>
      </c>
      <c r="Y22" s="47" t="s">
        <v>107</v>
      </c>
      <c r="Z22" s="48"/>
      <c r="AA22" s="48"/>
      <c r="AB22" s="48"/>
      <c r="AC22" s="49"/>
    </row>
    <row r="23" spans="1:29" ht="38.25" customHeight="1" x14ac:dyDescent="0.2">
      <c r="A23" s="46"/>
      <c r="B23" s="39" t="s">
        <v>61</v>
      </c>
      <c r="C23" s="8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>
        <v>43108</v>
      </c>
      <c r="Y23" s="10">
        <v>43472</v>
      </c>
      <c r="Z23" s="11">
        <v>43836</v>
      </c>
      <c r="AA23" s="12">
        <v>44207</v>
      </c>
      <c r="AB23" s="9">
        <v>44571</v>
      </c>
      <c r="AC23" s="10">
        <v>44935</v>
      </c>
    </row>
    <row r="24" spans="1:29" s="15" customFormat="1" ht="38.25" customHeight="1" x14ac:dyDescent="0.2">
      <c r="A24" s="46"/>
      <c r="B24" s="39" t="s">
        <v>41</v>
      </c>
      <c r="C24" s="21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9">
        <v>43115</v>
      </c>
      <c r="Y24" s="24">
        <v>43486</v>
      </c>
      <c r="Z24" s="11">
        <v>43850</v>
      </c>
      <c r="AA24" s="12">
        <v>44214</v>
      </c>
      <c r="AB24" s="9">
        <v>44578</v>
      </c>
      <c r="AC24" s="10">
        <v>44942</v>
      </c>
    </row>
    <row r="25" spans="1:29" ht="32" x14ac:dyDescent="0.2">
      <c r="A25" s="46"/>
      <c r="B25" s="39" t="s">
        <v>98</v>
      </c>
      <c r="C25" s="8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>
        <v>43124</v>
      </c>
      <c r="Y25" s="24">
        <v>43488</v>
      </c>
      <c r="Z25" s="11">
        <v>43852</v>
      </c>
      <c r="AA25" s="12">
        <v>44223</v>
      </c>
      <c r="AB25" s="9">
        <v>44587</v>
      </c>
      <c r="AC25" s="10">
        <v>44950</v>
      </c>
    </row>
    <row r="26" spans="1:29" ht="54.75" customHeight="1" x14ac:dyDescent="0.2">
      <c r="A26" s="46"/>
      <c r="B26" s="39" t="s">
        <v>28</v>
      </c>
      <c r="C26" s="8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 t="s">
        <v>51</v>
      </c>
      <c r="Y26" s="24" t="s">
        <v>50</v>
      </c>
      <c r="Z26" s="11" t="s">
        <v>29</v>
      </c>
      <c r="AA26" s="12" t="s">
        <v>31</v>
      </c>
      <c r="AB26" s="9" t="s">
        <v>32</v>
      </c>
      <c r="AC26" s="10" t="s">
        <v>30</v>
      </c>
    </row>
    <row r="27" spans="1:29" ht="54.75" customHeight="1" x14ac:dyDescent="0.2">
      <c r="A27" s="46"/>
      <c r="B27" s="39" t="s">
        <v>60</v>
      </c>
      <c r="C27" s="8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>
        <v>43203</v>
      </c>
      <c r="Y27" s="24">
        <v>43567</v>
      </c>
      <c r="Z27" s="11">
        <v>43931</v>
      </c>
      <c r="AA27" s="12" t="s">
        <v>103</v>
      </c>
      <c r="AB27" s="9">
        <v>44666</v>
      </c>
      <c r="AC27" s="10">
        <v>45030</v>
      </c>
    </row>
    <row r="28" spans="1:29" ht="54.75" customHeight="1" x14ac:dyDescent="0.2">
      <c r="A28" s="46"/>
      <c r="B28" s="39" t="s">
        <v>59</v>
      </c>
      <c r="C28" s="8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>
        <v>43210</v>
      </c>
      <c r="Y28" s="24">
        <v>43574</v>
      </c>
      <c r="Z28" s="11">
        <v>43938</v>
      </c>
      <c r="AA28" s="12">
        <v>44309</v>
      </c>
      <c r="AB28" s="9">
        <v>44673</v>
      </c>
      <c r="AC28" s="10">
        <v>45037</v>
      </c>
    </row>
    <row r="29" spans="1:29" ht="54.75" customHeight="1" x14ac:dyDescent="0.2">
      <c r="A29" s="46"/>
      <c r="B29" s="39" t="s">
        <v>53</v>
      </c>
      <c r="C29" s="8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>
        <v>43213</v>
      </c>
      <c r="Y29" s="24">
        <v>43577</v>
      </c>
      <c r="Z29" s="11">
        <v>43941</v>
      </c>
      <c r="AA29" s="12">
        <v>44312</v>
      </c>
      <c r="AB29" s="9">
        <v>44676</v>
      </c>
      <c r="AC29" s="10">
        <v>45040</v>
      </c>
    </row>
    <row r="30" spans="1:29" ht="54.75" customHeight="1" x14ac:dyDescent="0.2">
      <c r="A30" s="46"/>
      <c r="B30" s="39" t="s">
        <v>54</v>
      </c>
      <c r="C30" s="8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 t="s">
        <v>57</v>
      </c>
      <c r="Y30" s="24" t="s">
        <v>94</v>
      </c>
      <c r="Z30" s="11" t="s">
        <v>95</v>
      </c>
      <c r="AA30" s="12" t="s">
        <v>104</v>
      </c>
      <c r="AB30" s="9" t="s">
        <v>105</v>
      </c>
      <c r="AC30" s="10" t="s">
        <v>106</v>
      </c>
    </row>
    <row r="31" spans="1:29" x14ac:dyDescent="0.2">
      <c r="A31" s="46"/>
      <c r="B31" s="39" t="s">
        <v>34</v>
      </c>
      <c r="C31" s="8">
        <f>C21+144</f>
        <v>35580</v>
      </c>
      <c r="D31" s="9">
        <f>D21+144</f>
        <v>35944</v>
      </c>
      <c r="E31" s="9">
        <f>E21+144</f>
        <v>36308</v>
      </c>
      <c r="F31" s="9">
        <f>F21+144</f>
        <v>36672</v>
      </c>
      <c r="G31" s="9">
        <f>G21+143</f>
        <v>37036</v>
      </c>
      <c r="H31" s="9">
        <f>H21+144</f>
        <v>37407</v>
      </c>
      <c r="I31" s="9">
        <f>I21+144</f>
        <v>37771</v>
      </c>
      <c r="J31" s="9">
        <f>J21+144</f>
        <v>38135</v>
      </c>
      <c r="K31" s="9">
        <f>K21+144</f>
        <v>38499</v>
      </c>
      <c r="L31" s="9">
        <f>L21+144</f>
        <v>38863</v>
      </c>
      <c r="M31" s="9">
        <f>M21+143</f>
        <v>39227</v>
      </c>
      <c r="N31" s="9">
        <f t="shared" ref="N31:T31" si="3">N21+144</f>
        <v>39598</v>
      </c>
      <c r="O31" s="9">
        <f t="shared" si="3"/>
        <v>39962</v>
      </c>
      <c r="P31" s="9">
        <f t="shared" si="3"/>
        <v>40326</v>
      </c>
      <c r="Q31" s="9" t="e">
        <f t="shared" si="3"/>
        <v>#REF!</v>
      </c>
      <c r="R31" s="9" t="e">
        <f t="shared" si="3"/>
        <v>#REF!</v>
      </c>
      <c r="S31" s="9" t="e">
        <f t="shared" si="3"/>
        <v>#REF!</v>
      </c>
      <c r="T31" s="9" t="e">
        <f t="shared" si="3"/>
        <v>#REF!</v>
      </c>
      <c r="U31" s="9" t="e">
        <f>U21+151</f>
        <v>#REF!</v>
      </c>
      <c r="V31" s="9" t="e">
        <f>V21+151</f>
        <v>#REF!</v>
      </c>
      <c r="W31" s="9" t="e">
        <f>W21+151</f>
        <v>#REF!</v>
      </c>
      <c r="X31" s="9">
        <v>43224</v>
      </c>
      <c r="Y31" s="24">
        <v>43588</v>
      </c>
      <c r="Z31" s="11">
        <v>43952</v>
      </c>
      <c r="AA31" s="12">
        <v>44323</v>
      </c>
      <c r="AB31" s="9">
        <v>44687</v>
      </c>
      <c r="AC31" s="10">
        <v>45051</v>
      </c>
    </row>
    <row r="32" spans="1:29" x14ac:dyDescent="0.2">
      <c r="A32" s="46"/>
      <c r="B32" s="39" t="s">
        <v>37</v>
      </c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>
        <v>43224</v>
      </c>
      <c r="Y32" s="24">
        <v>43588</v>
      </c>
      <c r="Z32" s="11">
        <v>43952</v>
      </c>
      <c r="AA32" s="12">
        <v>44323</v>
      </c>
      <c r="AB32" s="9">
        <v>44687</v>
      </c>
      <c r="AC32" s="10">
        <v>45051</v>
      </c>
    </row>
    <row r="33" spans="1:29" ht="32" x14ac:dyDescent="0.2">
      <c r="A33" s="46"/>
      <c r="B33" s="39" t="s">
        <v>55</v>
      </c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 t="s">
        <v>78</v>
      </c>
      <c r="Y33" s="24" t="s">
        <v>79</v>
      </c>
      <c r="Z33" s="11" t="s">
        <v>80</v>
      </c>
      <c r="AA33" s="12" t="s">
        <v>81</v>
      </c>
      <c r="AB33" s="9" t="s">
        <v>82</v>
      </c>
      <c r="AC33" s="10" t="s">
        <v>83</v>
      </c>
    </row>
    <row r="34" spans="1:29" ht="32" x14ac:dyDescent="0.2">
      <c r="A34" s="46"/>
      <c r="B34" s="39" t="s">
        <v>56</v>
      </c>
      <c r="C34" s="8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>
        <v>43238</v>
      </c>
      <c r="Y34" s="24">
        <v>43602</v>
      </c>
      <c r="Z34" s="23">
        <v>43973</v>
      </c>
      <c r="AA34" s="12">
        <v>44337</v>
      </c>
      <c r="AB34" s="9">
        <v>44701</v>
      </c>
      <c r="AC34" s="10">
        <v>45065</v>
      </c>
    </row>
    <row r="35" spans="1:29" x14ac:dyDescent="0.2">
      <c r="A35" s="41"/>
      <c r="B35" s="41"/>
      <c r="C35" s="16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28"/>
      <c r="Z35" s="19"/>
      <c r="AA35" s="20"/>
      <c r="AB35" s="17"/>
      <c r="AC35" s="18"/>
    </row>
    <row r="36" spans="1:29" x14ac:dyDescent="0.2">
      <c r="A36" s="46" t="s">
        <v>93</v>
      </c>
      <c r="B36" s="36" t="s">
        <v>102</v>
      </c>
      <c r="X36" s="22"/>
      <c r="Y36" s="37">
        <v>43598</v>
      </c>
      <c r="Z36" s="42">
        <v>43962</v>
      </c>
      <c r="AA36" s="44">
        <v>44326</v>
      </c>
      <c r="AB36" s="42">
        <v>44690</v>
      </c>
      <c r="AC36" s="42">
        <v>45054</v>
      </c>
    </row>
    <row r="37" spans="1:29" ht="32" x14ac:dyDescent="0.2">
      <c r="A37" s="46"/>
      <c r="B37" s="39" t="s">
        <v>101</v>
      </c>
      <c r="C37" s="8">
        <f t="shared" ref="C37:W37" si="4">C46-130</f>
        <v>35289</v>
      </c>
      <c r="D37" s="9">
        <f t="shared" si="4"/>
        <v>35653</v>
      </c>
      <c r="E37" s="9">
        <f t="shared" si="4"/>
        <v>36017</v>
      </c>
      <c r="F37" s="9">
        <f t="shared" si="4"/>
        <v>36381</v>
      </c>
      <c r="G37" s="9">
        <f t="shared" si="4"/>
        <v>36745</v>
      </c>
      <c r="H37" s="9">
        <f t="shared" si="4"/>
        <v>37116</v>
      </c>
      <c r="I37" s="9">
        <f t="shared" si="4"/>
        <v>37480</v>
      </c>
      <c r="J37" s="9">
        <f t="shared" si="4"/>
        <v>37844</v>
      </c>
      <c r="K37" s="9">
        <f t="shared" si="4"/>
        <v>38208</v>
      </c>
      <c r="L37" s="9">
        <f t="shared" si="4"/>
        <v>38572</v>
      </c>
      <c r="M37" s="9">
        <f t="shared" si="4"/>
        <v>38936</v>
      </c>
      <c r="N37" s="9">
        <f t="shared" si="4"/>
        <v>39300</v>
      </c>
      <c r="O37" s="9">
        <f t="shared" si="4"/>
        <v>39671</v>
      </c>
      <c r="P37" s="9">
        <f t="shared" si="4"/>
        <v>40035</v>
      </c>
      <c r="Q37" s="9">
        <f t="shared" si="4"/>
        <v>40399</v>
      </c>
      <c r="R37" s="9">
        <f t="shared" si="4"/>
        <v>40763</v>
      </c>
      <c r="S37" s="9">
        <f t="shared" si="4"/>
        <v>41127</v>
      </c>
      <c r="T37" s="9">
        <f t="shared" si="4"/>
        <v>41491</v>
      </c>
      <c r="U37" s="9">
        <f t="shared" si="4"/>
        <v>41855</v>
      </c>
      <c r="V37" s="9">
        <f t="shared" si="4"/>
        <v>42226</v>
      </c>
      <c r="W37" s="9">
        <f t="shared" si="4"/>
        <v>42590</v>
      </c>
      <c r="X37" s="9">
        <v>43241</v>
      </c>
      <c r="Y37" s="24">
        <v>43605</v>
      </c>
      <c r="Z37" s="11">
        <v>43969</v>
      </c>
      <c r="AA37" s="12">
        <v>44333</v>
      </c>
      <c r="AB37" s="9">
        <v>44697</v>
      </c>
      <c r="AC37" s="10">
        <v>45061</v>
      </c>
    </row>
    <row r="38" spans="1:29" x14ac:dyDescent="0.2">
      <c r="A38" s="46"/>
      <c r="B38" s="39" t="s">
        <v>63</v>
      </c>
      <c r="C38" s="8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>
        <v>43241</v>
      </c>
      <c r="Y38" s="24">
        <v>43605</v>
      </c>
      <c r="Z38" s="11">
        <v>43969</v>
      </c>
      <c r="AA38" s="12">
        <v>44333</v>
      </c>
      <c r="AB38" s="9">
        <v>44697</v>
      </c>
      <c r="AC38" s="10">
        <v>45061</v>
      </c>
    </row>
    <row r="39" spans="1:29" ht="38.25" customHeight="1" x14ac:dyDescent="0.2">
      <c r="A39" s="46"/>
      <c r="B39" s="39" t="s">
        <v>69</v>
      </c>
      <c r="C39" s="8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>
        <v>43241</v>
      </c>
      <c r="Y39" s="24">
        <v>43605</v>
      </c>
      <c r="Z39" s="11">
        <v>43969</v>
      </c>
      <c r="AA39" s="12">
        <v>44333</v>
      </c>
      <c r="AB39" s="9">
        <v>44697</v>
      </c>
      <c r="AC39" s="10">
        <v>45061</v>
      </c>
    </row>
    <row r="40" spans="1:29" x14ac:dyDescent="0.2">
      <c r="A40" s="46"/>
      <c r="B40" s="39" t="s">
        <v>43</v>
      </c>
      <c r="C40" s="8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>
        <v>43248</v>
      </c>
      <c r="Y40" s="24">
        <v>43612</v>
      </c>
      <c r="Z40" s="11">
        <v>43976</v>
      </c>
      <c r="AA40" s="12">
        <v>44347</v>
      </c>
      <c r="AB40" s="9">
        <v>44711</v>
      </c>
      <c r="AC40" s="10">
        <v>45075</v>
      </c>
    </row>
    <row r="41" spans="1:29" ht="32" x14ac:dyDescent="0.2">
      <c r="A41" s="46"/>
      <c r="B41" s="39" t="s">
        <v>99</v>
      </c>
      <c r="C41" s="8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>
        <v>43252</v>
      </c>
      <c r="Y41" s="24">
        <v>43616</v>
      </c>
      <c r="Z41" s="11">
        <v>43980</v>
      </c>
      <c r="AA41" s="12">
        <v>44343</v>
      </c>
      <c r="AB41" s="9">
        <v>44707</v>
      </c>
      <c r="AC41" s="10">
        <v>45071</v>
      </c>
    </row>
    <row r="42" spans="1:29" x14ac:dyDescent="0.2">
      <c r="A42" s="46"/>
      <c r="B42" s="39" t="s">
        <v>45</v>
      </c>
      <c r="C42" s="8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>
        <v>43285</v>
      </c>
      <c r="Y42" s="24">
        <v>43650</v>
      </c>
      <c r="Z42" s="11">
        <v>44016</v>
      </c>
      <c r="AA42" s="12">
        <v>44381</v>
      </c>
      <c r="AB42" s="9">
        <v>44746</v>
      </c>
      <c r="AC42" s="10">
        <v>45111</v>
      </c>
    </row>
    <row r="43" spans="1:29" ht="32" x14ac:dyDescent="0.2">
      <c r="A43" s="46"/>
      <c r="B43" s="39" t="s">
        <v>60</v>
      </c>
      <c r="C43" s="8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Y43" s="24">
        <v>43672</v>
      </c>
      <c r="Z43" s="11">
        <v>44036</v>
      </c>
      <c r="AA43" s="12">
        <v>44400</v>
      </c>
      <c r="AB43" s="9">
        <v>44764</v>
      </c>
      <c r="AC43" s="10">
        <v>45128</v>
      </c>
    </row>
    <row r="44" spans="1:29" ht="32" x14ac:dyDescent="0.2">
      <c r="A44" s="46"/>
      <c r="B44" s="39" t="s">
        <v>58</v>
      </c>
      <c r="C44" s="8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>
        <v>43305</v>
      </c>
      <c r="Y44" s="24">
        <v>43672</v>
      </c>
      <c r="Z44" s="11">
        <v>44036</v>
      </c>
      <c r="AA44" s="12">
        <v>44400</v>
      </c>
      <c r="AB44" s="9">
        <v>44764</v>
      </c>
      <c r="AC44" s="10">
        <v>45128</v>
      </c>
    </row>
    <row r="45" spans="1:29" x14ac:dyDescent="0.2">
      <c r="A45" s="46"/>
      <c r="B45" s="39" t="s">
        <v>53</v>
      </c>
      <c r="C45" s="8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>
        <v>43311</v>
      </c>
      <c r="Y45" s="24">
        <v>43675</v>
      </c>
      <c r="Z45" s="11">
        <v>44039</v>
      </c>
      <c r="AA45" s="12">
        <v>44403</v>
      </c>
      <c r="AB45" s="9">
        <v>44767</v>
      </c>
      <c r="AC45" s="10">
        <v>45131</v>
      </c>
    </row>
    <row r="46" spans="1:29" x14ac:dyDescent="0.2">
      <c r="A46" s="46"/>
      <c r="B46" s="39" t="s">
        <v>38</v>
      </c>
      <c r="C46" s="8">
        <f>DATE(96,12,20)</f>
        <v>35419</v>
      </c>
      <c r="D46" s="9">
        <f t="shared" ref="D46:W46" si="5">D13</f>
        <v>35783</v>
      </c>
      <c r="E46" s="9">
        <f t="shared" si="5"/>
        <v>36147</v>
      </c>
      <c r="F46" s="9">
        <f t="shared" si="5"/>
        <v>36511</v>
      </c>
      <c r="G46" s="9">
        <f t="shared" si="5"/>
        <v>36875</v>
      </c>
      <c r="H46" s="9">
        <f t="shared" si="5"/>
        <v>37246</v>
      </c>
      <c r="I46" s="9">
        <f t="shared" si="5"/>
        <v>37610</v>
      </c>
      <c r="J46" s="9">
        <f t="shared" si="5"/>
        <v>37974</v>
      </c>
      <c r="K46" s="9">
        <f t="shared" si="5"/>
        <v>38338</v>
      </c>
      <c r="L46" s="9">
        <f t="shared" si="5"/>
        <v>38702</v>
      </c>
      <c r="M46" s="9">
        <f t="shared" si="5"/>
        <v>39066</v>
      </c>
      <c r="N46" s="9">
        <f t="shared" si="5"/>
        <v>39430</v>
      </c>
      <c r="O46" s="9">
        <f t="shared" si="5"/>
        <v>39801</v>
      </c>
      <c r="P46" s="9">
        <f t="shared" si="5"/>
        <v>40165</v>
      </c>
      <c r="Q46" s="9">
        <f t="shared" si="5"/>
        <v>40529</v>
      </c>
      <c r="R46" s="9">
        <f t="shared" si="5"/>
        <v>40893</v>
      </c>
      <c r="S46" s="9">
        <f t="shared" si="5"/>
        <v>41257</v>
      </c>
      <c r="T46" s="9">
        <f t="shared" si="5"/>
        <v>41621</v>
      </c>
      <c r="U46" s="9">
        <f t="shared" si="5"/>
        <v>41985</v>
      </c>
      <c r="V46" s="9">
        <f t="shared" si="5"/>
        <v>42356</v>
      </c>
      <c r="W46" s="9">
        <f t="shared" si="5"/>
        <v>42720</v>
      </c>
      <c r="X46" s="9">
        <v>43322</v>
      </c>
      <c r="Y46" s="24">
        <v>43686</v>
      </c>
      <c r="Z46" s="11">
        <v>44050</v>
      </c>
      <c r="AA46" s="12">
        <v>44414</v>
      </c>
      <c r="AB46" s="9">
        <v>44778</v>
      </c>
      <c r="AC46" s="10">
        <v>45142</v>
      </c>
    </row>
    <row r="47" spans="1:29" x14ac:dyDescent="0.2">
      <c r="A47" s="46"/>
      <c r="B47" s="36" t="s">
        <v>39</v>
      </c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0">
        <v>43322</v>
      </c>
      <c r="Y47" s="25">
        <v>43686</v>
      </c>
      <c r="Z47" s="11">
        <v>44050</v>
      </c>
      <c r="AA47" s="11">
        <v>44414</v>
      </c>
      <c r="AB47" s="9">
        <v>44778</v>
      </c>
      <c r="AC47" s="10">
        <v>45142</v>
      </c>
    </row>
    <row r="48" spans="1:29" ht="32" x14ac:dyDescent="0.2">
      <c r="A48" s="46"/>
      <c r="B48" s="39" t="s">
        <v>55</v>
      </c>
      <c r="C48" s="8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 t="s">
        <v>62</v>
      </c>
      <c r="Y48" s="25" t="s">
        <v>84</v>
      </c>
      <c r="Z48" s="11" t="s">
        <v>85</v>
      </c>
      <c r="AA48" s="11" t="s">
        <v>86</v>
      </c>
      <c r="AB48" s="9" t="s">
        <v>87</v>
      </c>
      <c r="AC48" s="10" t="s">
        <v>88</v>
      </c>
    </row>
    <row r="49" spans="1:29" ht="32" x14ac:dyDescent="0.2">
      <c r="A49" s="46"/>
      <c r="B49" s="39" t="s">
        <v>56</v>
      </c>
      <c r="C49" s="8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>
        <v>43336</v>
      </c>
      <c r="Y49" s="24">
        <v>43700</v>
      </c>
      <c r="Z49" s="23">
        <v>44070</v>
      </c>
      <c r="AA49" s="12">
        <v>44428</v>
      </c>
      <c r="AB49" s="9">
        <v>44792</v>
      </c>
      <c r="AC49" s="10">
        <v>45156</v>
      </c>
    </row>
    <row r="50" spans="1:29" x14ac:dyDescent="0.2">
      <c r="A50" s="41"/>
      <c r="B50" s="41"/>
      <c r="C50" s="16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28"/>
      <c r="Z50" s="19"/>
      <c r="AA50" s="20"/>
      <c r="AB50" s="17"/>
      <c r="AC50" s="18"/>
    </row>
    <row r="57" spans="1:29" x14ac:dyDescent="0.2"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</row>
  </sheetData>
  <mergeCells count="4">
    <mergeCell ref="A2:A17"/>
    <mergeCell ref="A19:A34"/>
    <mergeCell ref="A36:A49"/>
    <mergeCell ref="Y22:AC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SCHOOL HEALTH PROFS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Five-Year Calendar: School of Health Professions</dc:title>
  <dc:subject/>
  <dc:creator>Charles Kettlewell</dc:creator>
  <cp:keywords/>
  <dc:description/>
  <cp:lastModifiedBy>Microsoft Office User</cp:lastModifiedBy>
  <cp:lastPrinted>2019-03-28T20:42:39Z</cp:lastPrinted>
  <dcterms:created xsi:type="dcterms:W3CDTF">2009-08-21T17:41:45Z</dcterms:created>
  <dcterms:modified xsi:type="dcterms:W3CDTF">2019-04-25T15:07:08Z</dcterms:modified>
  <cp:category/>
</cp:coreProperties>
</file>